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68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<sst xmlns="http://schemas.openxmlformats.org/spreadsheetml/2006/main" count="49" uniqueCount="48">
  <si>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Kalkylbotten för att räkna ut en förkalkyl för en gröda. Fyll i de gulfärgade fälten!</t>
  </si>
  <si>
    <t>Vårvete 2011 förkalkyl</t>
  </si>
  <si>
    <t>euro/ha</t>
  </si>
  <si>
    <t>Intäkter</t>
  </si>
  <si>
    <t>Summa intäkter</t>
  </si>
  <si>
    <t>Stöd</t>
  </si>
  <si>
    <t>Gårdsstöd</t>
  </si>
  <si>
    <t>Lfa</t>
  </si>
  <si>
    <t>Lfa-tilläggsst</t>
  </si>
  <si>
    <t>Miljö</t>
  </si>
  <si>
    <t>Miljö-tilläggst.</t>
  </si>
  <si>
    <t>Deminimistöd</t>
  </si>
  <si>
    <t>Summa stöd</t>
  </si>
  <si>
    <t>Intäkter totalt</t>
  </si>
  <si>
    <t>Rörliga kostnader</t>
  </si>
  <si>
    <t>mängd: kg/ha, l/ha, h/ha</t>
  </si>
  <si>
    <t>pris: €/kg, €/l, €/ha</t>
  </si>
  <si>
    <t>Utsäde</t>
  </si>
  <si>
    <t>Handelsgödsel</t>
  </si>
  <si>
    <t>Kalk</t>
  </si>
  <si>
    <t>Växtskydd</t>
  </si>
  <si>
    <t>Traktor</t>
  </si>
  <si>
    <t>Tröska</t>
  </si>
  <si>
    <t>Tork</t>
  </si>
  <si>
    <t>Övr.rörl.</t>
  </si>
  <si>
    <t>bl.a. frakt</t>
  </si>
  <si>
    <t>Ränta på rör.kap</t>
  </si>
  <si>
    <t>Summa kostnader</t>
  </si>
  <si>
    <t>TB A</t>
  </si>
  <si>
    <t>TB A utan stöd</t>
  </si>
  <si>
    <t>Arbete</t>
  </si>
  <si>
    <t>TB B</t>
  </si>
  <si>
    <t>TB B utan stöd</t>
  </si>
  <si>
    <t>Maskinkostnader</t>
  </si>
  <si>
    <t>Byggnadskostnader</t>
  </si>
  <si>
    <t>Allmänna kostnader</t>
  </si>
  <si>
    <t>TB C</t>
  </si>
  <si>
    <t>TB C utan stöd</t>
  </si>
  <si>
    <t>Åker+diken</t>
  </si>
  <si>
    <t>Nettovinst/-förlust</t>
  </si>
  <si>
    <t>Vad skall priset vara för att vi skall göra vinst?</t>
  </si>
  <si>
    <t>euro/ton</t>
  </si>
  <si>
    <t>Vad skall skörden vara med priset</t>
  </si>
  <si>
    <t>för att vi skall göra vinst?</t>
  </si>
  <si>
    <t>ton/ha</t>
  </si>
  <si>
    <t>Spannmål</t>
  </si>
  <si>
    <t>skörd:  tn/ha</t>
  </si>
  <si>
    <t>pris:  euro/tn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</si>
</sst>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wrapText="1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2" max="2" width="9.140625" style="0" customWidth="1"/>
    <col min="6" max="6" width="9.7109375" style="0" bestFit="1" customWidth="1"/>
  </cols>
  <sheetData>
    <row r="1" ht="15">
      <c r="A1" s="1" t="s">
        <v>0</v>
      </c>
    </row>
    <row r="3" ht="15.75">
      <c r="A3" s="2" t="s">
        <v>1</v>
      </c>
    </row>
    <row r="5" spans="3:6" ht="30">
      <c r="C5" s="13"/>
      <c r="D5" s="13" t="s">
        <v>46</v>
      </c>
      <c r="E5" s="13" t="s">
        <v>47</v>
      </c>
      <c r="F5" t="s">
        <v>2</v>
      </c>
    </row>
    <row r="6" ht="15">
      <c r="A6" s="3" t="s">
        <v>3</v>
      </c>
    </row>
    <row r="7" spans="2:6" ht="15">
      <c r="B7" t="s">
        <v>45</v>
      </c>
      <c r="C7" s="14"/>
      <c r="D7" s="4">
        <v>4.3</v>
      </c>
      <c r="E7" s="4">
        <v>155</v>
      </c>
      <c r="F7">
        <f>D7*E7</f>
        <v>666.5</v>
      </c>
    </row>
    <row r="9" spans="2:6" ht="15">
      <c r="B9" s="3" t="s">
        <v>4</v>
      </c>
      <c r="C9" s="3"/>
      <c r="D9" s="3">
        <f>SUM(D7:D8)</f>
        <v>4.3</v>
      </c>
      <c r="E9" s="3"/>
      <c r="F9" s="3">
        <f>SUM(F7:F8)</f>
        <v>666.5</v>
      </c>
    </row>
    <row r="11" ht="15">
      <c r="A11" s="3" t="s">
        <v>5</v>
      </c>
    </row>
    <row r="12" spans="2:6" ht="15">
      <c r="B12" t="s">
        <v>6</v>
      </c>
      <c r="F12" s="4">
        <v>230</v>
      </c>
    </row>
    <row r="13" spans="2:6" ht="15">
      <c r="B13" t="s">
        <v>7</v>
      </c>
      <c r="F13" s="4">
        <v>150</v>
      </c>
    </row>
    <row r="14" spans="2:6" ht="15">
      <c r="B14" t="s">
        <v>8</v>
      </c>
      <c r="F14" s="4">
        <v>18</v>
      </c>
    </row>
    <row r="15" spans="2:6" ht="15">
      <c r="B15" t="s">
        <v>9</v>
      </c>
      <c r="F15" s="4">
        <v>93</v>
      </c>
    </row>
    <row r="16" spans="2:6" ht="15">
      <c r="B16" t="s">
        <v>10</v>
      </c>
      <c r="F16" s="4">
        <v>58</v>
      </c>
    </row>
    <row r="17" spans="2:6" ht="15">
      <c r="B17" t="s">
        <v>11</v>
      </c>
      <c r="F17" s="4">
        <v>0</v>
      </c>
    </row>
    <row r="19" spans="2:6" ht="15">
      <c r="B19" s="3" t="s">
        <v>12</v>
      </c>
      <c r="C19" s="3"/>
      <c r="D19" s="3"/>
      <c r="E19" s="3"/>
      <c r="F19" s="3">
        <f>SUM(F12:F17)</f>
        <v>549</v>
      </c>
    </row>
    <row r="20" spans="2:6" ht="15">
      <c r="B20" s="3" t="s">
        <v>13</v>
      </c>
      <c r="C20" s="3"/>
      <c r="D20" s="3"/>
      <c r="E20" s="3"/>
      <c r="F20" s="3">
        <f>F19+F9</f>
        <v>1215.5</v>
      </c>
    </row>
    <row r="22" spans="1:5" ht="39">
      <c r="A22" s="3" t="s">
        <v>14</v>
      </c>
      <c r="B22" s="3"/>
      <c r="D22" s="5" t="s">
        <v>15</v>
      </c>
      <c r="E22" s="5" t="s">
        <v>16</v>
      </c>
    </row>
    <row r="23" spans="2:6" ht="15">
      <c r="B23" t="s">
        <v>17</v>
      </c>
      <c r="D23" s="4">
        <v>300</v>
      </c>
      <c r="E23" s="4">
        <v>0.2</v>
      </c>
      <c r="F23">
        <f>D23*E23</f>
        <v>60</v>
      </c>
    </row>
    <row r="24" spans="2:6" ht="15">
      <c r="B24" t="s">
        <v>18</v>
      </c>
      <c r="D24" s="4">
        <v>500</v>
      </c>
      <c r="E24" s="4">
        <v>0.25</v>
      </c>
      <c r="F24">
        <f aca="true" t="shared" si="0" ref="F24:F30">D24*E24</f>
        <v>125</v>
      </c>
    </row>
    <row r="25" spans="2:6" ht="15">
      <c r="B25" t="s">
        <v>19</v>
      </c>
      <c r="D25" s="4">
        <v>1</v>
      </c>
      <c r="E25" s="4">
        <v>40</v>
      </c>
      <c r="F25">
        <f t="shared" si="0"/>
        <v>40</v>
      </c>
    </row>
    <row r="26" spans="2:6" ht="15">
      <c r="B26" t="s">
        <v>20</v>
      </c>
      <c r="D26" s="4">
        <v>1</v>
      </c>
      <c r="E26" s="4">
        <v>30</v>
      </c>
      <c r="F26">
        <f t="shared" si="0"/>
        <v>30</v>
      </c>
    </row>
    <row r="27" spans="2:6" ht="15">
      <c r="B27" t="s">
        <v>21</v>
      </c>
      <c r="D27" s="4">
        <v>6</v>
      </c>
      <c r="E27" s="4">
        <v>5.5</v>
      </c>
      <c r="F27">
        <f t="shared" si="0"/>
        <v>33</v>
      </c>
    </row>
    <row r="28" spans="2:6" ht="15">
      <c r="B28" t="s">
        <v>22</v>
      </c>
      <c r="D28" s="4">
        <v>1</v>
      </c>
      <c r="E28" s="4">
        <v>6.5</v>
      </c>
      <c r="F28">
        <f t="shared" si="0"/>
        <v>6.5</v>
      </c>
    </row>
    <row r="29" spans="2:6" ht="15">
      <c r="B29" t="s">
        <v>23</v>
      </c>
      <c r="D29" s="4">
        <v>4300</v>
      </c>
      <c r="E29" s="4">
        <v>0.012</v>
      </c>
      <c r="F29">
        <f t="shared" si="0"/>
        <v>51.6</v>
      </c>
    </row>
    <row r="30" spans="2:6" ht="15">
      <c r="B30" t="s">
        <v>24</v>
      </c>
      <c r="C30" t="s">
        <v>25</v>
      </c>
      <c r="D30" s="4">
        <v>4300</v>
      </c>
      <c r="E30" s="4">
        <v>0.01</v>
      </c>
      <c r="F30">
        <f t="shared" si="0"/>
        <v>43</v>
      </c>
    </row>
    <row r="31" spans="2:6" ht="15">
      <c r="B31" t="s">
        <v>26</v>
      </c>
      <c r="C31" s="6">
        <v>0.3</v>
      </c>
      <c r="D31" s="6"/>
      <c r="E31">
        <v>0.04</v>
      </c>
      <c r="F31" s="7">
        <f>(SUM(F23:F30)+F37)*C31*E31</f>
        <v>6.5892</v>
      </c>
    </row>
    <row r="32" spans="2:6" ht="15">
      <c r="B32" s="3" t="s">
        <v>27</v>
      </c>
      <c r="F32" s="8">
        <f>SUM(F23:F31)</f>
        <v>395.6892</v>
      </c>
    </row>
    <row r="34" spans="2:6" ht="15">
      <c r="B34" s="3" t="s">
        <v>28</v>
      </c>
      <c r="C34" s="3"/>
      <c r="D34" s="3"/>
      <c r="E34" s="3"/>
      <c r="F34" s="12">
        <f>F20-F32</f>
        <v>819.8108</v>
      </c>
    </row>
    <row r="35" spans="2:6" ht="15">
      <c r="B35" s="3" t="s">
        <v>29</v>
      </c>
      <c r="C35" s="3"/>
      <c r="D35" s="3"/>
      <c r="E35" s="3"/>
      <c r="F35" s="8">
        <f>F34-F19</f>
        <v>270.8108</v>
      </c>
    </row>
    <row r="37" spans="2:6" ht="15">
      <c r="B37" t="s">
        <v>30</v>
      </c>
      <c r="D37" s="4">
        <v>10</v>
      </c>
      <c r="E37" s="4">
        <v>16</v>
      </c>
      <c r="F37">
        <f>D37*E37</f>
        <v>160</v>
      </c>
    </row>
    <row r="39" spans="2:6" ht="15">
      <c r="B39" s="3" t="s">
        <v>31</v>
      </c>
      <c r="C39" s="3"/>
      <c r="D39" s="3"/>
      <c r="E39" s="3"/>
      <c r="F39" s="8">
        <f>F34-F37</f>
        <v>659.8108</v>
      </c>
    </row>
    <row r="40" spans="2:6" ht="15">
      <c r="B40" s="3" t="s">
        <v>32</v>
      </c>
      <c r="C40" s="3"/>
      <c r="D40" s="3"/>
      <c r="E40" s="3"/>
      <c r="F40" s="8">
        <f>F35-F37</f>
        <v>110.81079999999997</v>
      </c>
    </row>
    <row r="42" spans="2:6" ht="15">
      <c r="B42" t="s">
        <v>33</v>
      </c>
      <c r="F42" s="4">
        <v>232</v>
      </c>
    </row>
    <row r="43" spans="2:6" ht="15">
      <c r="B43" t="s">
        <v>34</v>
      </c>
      <c r="F43" s="4">
        <v>37</v>
      </c>
    </row>
    <row r="44" spans="2:6" ht="15">
      <c r="B44" t="s">
        <v>35</v>
      </c>
      <c r="F44" s="4">
        <v>83</v>
      </c>
    </row>
    <row r="46" spans="2:6" ht="15">
      <c r="B46" s="9" t="s">
        <v>36</v>
      </c>
      <c r="C46" s="9"/>
      <c r="D46" s="9"/>
      <c r="E46" s="9"/>
      <c r="F46" s="10">
        <f>F39-F42-F43-F44</f>
        <v>307.8108</v>
      </c>
    </row>
    <row r="47" spans="2:6" ht="15">
      <c r="B47" s="9" t="s">
        <v>37</v>
      </c>
      <c r="C47" s="9"/>
      <c r="D47" s="9"/>
      <c r="E47" s="9"/>
      <c r="F47" s="10">
        <f>F40-F42-F43-F44</f>
        <v>-241.18920000000003</v>
      </c>
    </row>
    <row r="49" spans="2:6" ht="15">
      <c r="B49" t="s">
        <v>38</v>
      </c>
      <c r="F49" s="4">
        <v>304</v>
      </c>
    </row>
    <row r="51" spans="2:6" ht="15">
      <c r="B51" s="9" t="s">
        <v>39</v>
      </c>
      <c r="C51" s="9"/>
      <c r="D51" s="9"/>
      <c r="E51" s="9"/>
      <c r="F51" s="10">
        <f>F46-F49</f>
        <v>3.810799999999972</v>
      </c>
    </row>
    <row r="53" ht="15">
      <c r="B53" t="s">
        <v>40</v>
      </c>
    </row>
    <row r="54" spans="2:3" ht="15">
      <c r="B54" s="11">
        <f>((0-(F51))/D7)+E7</f>
        <v>154.11376744186046</v>
      </c>
      <c r="C54" t="s">
        <v>41</v>
      </c>
    </row>
    <row r="55" spans="2:7" ht="15">
      <c r="B55" t="s">
        <v>42</v>
      </c>
      <c r="F55">
        <f>E7</f>
        <v>155</v>
      </c>
      <c r="G55" s="1" t="s">
        <v>41</v>
      </c>
    </row>
    <row r="56" ht="15">
      <c r="B56" t="s">
        <v>43</v>
      </c>
    </row>
    <row r="57" spans="2:4" ht="15">
      <c r="B57" s="11">
        <f>((0-(F51))/E7)+D7</f>
        <v>4.275414193548387</v>
      </c>
      <c r="C57" s="1" t="s">
        <v>44</v>
      </c>
      <c r="D5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Eva Björkas</cp:lastModifiedBy>
  <dcterms:created xsi:type="dcterms:W3CDTF">2011-03-29T12:21:14Z</dcterms:created>
  <dcterms:modified xsi:type="dcterms:W3CDTF">2011-03-30T05:50:39Z</dcterms:modified>
  <cp:category/>
  <cp:version/>
  <cp:contentType/>
  <cp:contentStatus/>
</cp:coreProperties>
</file>